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<sst xmlns="http://schemas.openxmlformats.org/spreadsheetml/2006/main" count="59" uniqueCount="56">
  <si>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</si>
  <si>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</si>
  <si>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</si>
  <si>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</si>
  <si>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</si>
  <si>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</si>
  <si>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</si>
  <si>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</si>
  <si>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</si>
  <si>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</si>
  <si>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</si>
  <si>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</si>
  <si>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</si>
  <si>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</si>
  <si>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</si>
  <si>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</si>
  <si>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</si>
  <si>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</si>
  <si>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</si>
  <si>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</si>
  <si>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</si>
  <si>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</si>
  <si>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</si>
  <si>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</si>
  <si>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</si>
  <si>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</si>
  <si>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</si>
  <si>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</si>
  <si>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</si>
  <si>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</si>
  <si>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</si>
  <si>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</si>
  <si>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</si>
  <si>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</si>
  <si>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</si>
  <si>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</si>
  <si>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</si>
  <si>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</si>
  <si>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</si>
  <si>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</si>
  <si>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</si>
  <si>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</si>
  <si>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</si>
  <si>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</si>
  <si>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</si>
  <si>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</si>
  <si>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</si>
  <si>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SM-Sarja</t>
  </si>
  <si>
    <t>MBF</t>
  </si>
  <si>
    <t>PT Espoo</t>
  </si>
  <si>
    <t>Simo Kuutti</t>
  </si>
  <si>
    <t>Henri Arjamaa</t>
  </si>
  <si>
    <t>Timo Terho</t>
  </si>
  <si>
    <t>Samuli Soine</t>
  </si>
  <si>
    <t>Timo Tamminen</t>
  </si>
  <si>
    <t>Toni Soine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</si>
</sst>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I19" sqref="I19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9">
        <v>40086</v>
      </c>
      <c r="K2" s="100"/>
      <c r="L2" s="100"/>
      <c r="M2" s="100"/>
      <c r="N2" s="101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2" t="s">
        <v>47</v>
      </c>
      <c r="K3" s="103"/>
      <c r="L3" s="103"/>
      <c r="M3" s="103"/>
      <c r="N3" s="104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48</v>
      </c>
      <c r="D5" s="98"/>
      <c r="E5" s="25"/>
      <c r="F5" s="53" t="s">
        <v>22</v>
      </c>
      <c r="G5" s="92" t="s">
        <v>49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50</v>
      </c>
      <c r="D6" s="91"/>
      <c r="E6" s="26"/>
      <c r="F6" s="84" t="s">
        <v>1</v>
      </c>
      <c r="G6" s="90" t="s">
        <v>53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51</v>
      </c>
      <c r="D7" s="91"/>
      <c r="E7" s="26"/>
      <c r="F7" s="85" t="s">
        <v>3</v>
      </c>
      <c r="G7" s="95" t="s">
        <v>54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52</v>
      </c>
      <c r="D8" s="91"/>
      <c r="E8" s="26"/>
      <c r="F8" s="85" t="s">
        <v>21</v>
      </c>
      <c r="G8" s="95" t="s">
        <v>55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/>
      <c r="D10" s="91"/>
      <c r="E10" s="26"/>
      <c r="F10" s="46"/>
      <c r="G10" s="95"/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/>
      <c r="D11" s="91"/>
      <c r="E11" s="26"/>
      <c r="F11" s="42"/>
      <c r="G11" s="95"/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105" t="s">
        <v>24</v>
      </c>
      <c r="L13" s="10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Simo Kuutti</v>
      </c>
      <c r="D14" s="50" t="str">
        <f>IF(G6&gt;"",G6,"")</f>
        <v>Samuli Soine</v>
      </c>
      <c r="E14" s="50">
        <f>IF(E6&gt;"",E6&amp;" - "&amp;I6,"")</f>
      </c>
      <c r="F14" s="15">
        <v>-5</v>
      </c>
      <c r="G14" s="15">
        <v>8</v>
      </c>
      <c r="H14" s="24">
        <v>-4</v>
      </c>
      <c r="I14" s="15">
        <v>6</v>
      </c>
      <c r="J14" s="15">
        <v>-5</v>
      </c>
      <c r="K14" s="30">
        <f>IF(ISBLANK(F14),"",COUNTIF(F14:J14,"&gt;=0"))</f>
        <v>2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36</v>
      </c>
      <c r="Q14" s="78">
        <f t="shared" si="0"/>
        <v>47</v>
      </c>
      <c r="R14" s="79">
        <f aca="true" t="shared" si="1" ref="R14:R19">+P14-Q14</f>
        <v>-11</v>
      </c>
      <c r="U14" s="71">
        <f aca="true" t="shared" si="2" ref="U14:U23">IF(F14="",0,IF(LEFT(F14,1)="-",ABS(F14),(IF(F14&gt;9,F14+2,11))))</f>
        <v>5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8</v>
      </c>
      <c r="Y14" s="71">
        <f aca="true" t="shared" si="6" ref="Y14:Y23">IF(H14="",0,IF(LEFT(H14,1)="-",ABS(H14),(IF(H14&gt;9,H14+2,11))))</f>
        <v>4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11</v>
      </c>
      <c r="AB14" s="72">
        <f aca="true" t="shared" si="9" ref="AB14:AB23">IF(I14="",0,IF(LEFT(I14,1)="-",(IF(ABS(I14)&gt;9,(ABS(I14)+2),11)),I14))</f>
        <v>6</v>
      </c>
      <c r="AC14" s="71">
        <f aca="true" t="shared" si="10" ref="AC14:AC23">IF(J14="",0,IF(LEFT(J14,1)="-",ABS(J14),(IF(J14&gt;9,J14+2,11))))</f>
        <v>5</v>
      </c>
      <c r="AD14" s="72">
        <f aca="true" t="shared" si="11" ref="AD14:AD23">IF(J14="",0,IF(LEFT(J14,1)="-",(IF(ABS(J14)&gt;9,(ABS(J14)+2),11)),J14))</f>
        <v>11</v>
      </c>
    </row>
    <row r="15" spans="1:30" ht="15" customHeight="1" thickBot="1">
      <c r="A15" s="32"/>
      <c r="B15" s="58" t="s">
        <v>8</v>
      </c>
      <c r="C15" s="50" t="str">
        <f>IF(C7&gt;"",C7,"")</f>
        <v>Henri Arjamaa</v>
      </c>
      <c r="D15" s="50" t="str">
        <f>IF(G7&gt;"",G7,"")</f>
        <v>Timo Tamminen</v>
      </c>
      <c r="E15" s="50">
        <f>IF(E7&gt;"",E7&amp;" - "&amp;I7,"")</f>
      </c>
      <c r="F15" s="16">
        <v>-6</v>
      </c>
      <c r="G15" s="15">
        <v>-6</v>
      </c>
      <c r="H15" s="15">
        <v>-8</v>
      </c>
      <c r="I15" s="15"/>
      <c r="J15" s="15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20</v>
      </c>
      <c r="Q15" s="78">
        <f t="shared" si="0"/>
        <v>33</v>
      </c>
      <c r="R15" s="79">
        <f t="shared" si="1"/>
        <v>-13</v>
      </c>
      <c r="U15" s="71">
        <f t="shared" si="2"/>
        <v>6</v>
      </c>
      <c r="V15" s="72">
        <f t="shared" si="3"/>
        <v>11</v>
      </c>
      <c r="W15" s="71">
        <f t="shared" si="4"/>
        <v>6</v>
      </c>
      <c r="X15" s="72">
        <f t="shared" si="5"/>
        <v>11</v>
      </c>
      <c r="Y15" s="71">
        <f t="shared" si="6"/>
        <v>8</v>
      </c>
      <c r="Z15" s="72">
        <f t="shared" si="7"/>
        <v>11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Timo Terho</v>
      </c>
      <c r="D16" s="50" t="str">
        <f>IF(G8&gt;"",G8,"")</f>
        <v>Toni Soine</v>
      </c>
      <c r="E16" s="55"/>
      <c r="F16" s="16">
        <v>-8</v>
      </c>
      <c r="G16" s="56">
        <v>-10</v>
      </c>
      <c r="H16" s="16">
        <v>-5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7">
        <f t="shared" si="0"/>
        <v>23</v>
      </c>
      <c r="Q16" s="78">
        <f t="shared" si="0"/>
        <v>34</v>
      </c>
      <c r="R16" s="79">
        <f t="shared" si="1"/>
        <v>-11</v>
      </c>
      <c r="U16" s="71">
        <f t="shared" si="2"/>
        <v>8</v>
      </c>
      <c r="V16" s="72">
        <f t="shared" si="3"/>
        <v>11</v>
      </c>
      <c r="W16" s="71">
        <f t="shared" si="4"/>
        <v>10</v>
      </c>
      <c r="X16" s="72">
        <f t="shared" si="5"/>
        <v>12</v>
      </c>
      <c r="Y16" s="71">
        <f t="shared" si="6"/>
        <v>5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Henri Arjamaa</v>
      </c>
      <c r="D17" s="50" t="str">
        <f>IF(G6&gt;"",G6,"")</f>
        <v>Samuli Soine</v>
      </c>
      <c r="E17" s="55"/>
      <c r="F17" s="16">
        <v>10</v>
      </c>
      <c r="G17" s="56">
        <v>-4</v>
      </c>
      <c r="H17" s="16">
        <v>-6</v>
      </c>
      <c r="I17" s="16">
        <v>7</v>
      </c>
      <c r="J17" s="16">
        <v>-6</v>
      </c>
      <c r="K17" s="30">
        <f t="shared" si="12"/>
        <v>2</v>
      </c>
      <c r="L17" s="31">
        <f t="shared" si="13"/>
        <v>3</v>
      </c>
      <c r="M17" s="39">
        <f t="shared" si="14"/>
      </c>
      <c r="N17" s="38">
        <f t="shared" si="15"/>
        <v>1</v>
      </c>
      <c r="O17" s="32"/>
      <c r="P17" s="77">
        <f t="shared" si="0"/>
        <v>39</v>
      </c>
      <c r="Q17" s="78">
        <f t="shared" si="0"/>
        <v>50</v>
      </c>
      <c r="R17" s="79">
        <f t="shared" si="1"/>
        <v>-11</v>
      </c>
      <c r="U17" s="71">
        <f t="shared" si="2"/>
        <v>12</v>
      </c>
      <c r="V17" s="72">
        <f t="shared" si="3"/>
        <v>10</v>
      </c>
      <c r="W17" s="71">
        <f t="shared" si="4"/>
        <v>4</v>
      </c>
      <c r="X17" s="72">
        <f t="shared" si="5"/>
        <v>11</v>
      </c>
      <c r="Y17" s="71">
        <f t="shared" si="6"/>
        <v>6</v>
      </c>
      <c r="Z17" s="72">
        <f t="shared" si="7"/>
        <v>11</v>
      </c>
      <c r="AA17" s="71">
        <f t="shared" si="8"/>
        <v>11</v>
      </c>
      <c r="AB17" s="72">
        <f t="shared" si="9"/>
        <v>7</v>
      </c>
      <c r="AC17" s="71">
        <f t="shared" si="10"/>
        <v>6</v>
      </c>
      <c r="AD17" s="72">
        <f t="shared" si="11"/>
        <v>11</v>
      </c>
    </row>
    <row r="18" spans="1:30" ht="15" customHeight="1" thickBot="1">
      <c r="A18" s="32"/>
      <c r="B18" s="59" t="s">
        <v>29</v>
      </c>
      <c r="C18" s="50" t="str">
        <f>IF(C6&gt;"",C6,"")</f>
        <v>Simo Kuutti</v>
      </c>
      <c r="D18" s="50" t="str">
        <f>IF(G8&gt;"",G8,"")</f>
        <v>Toni Soine</v>
      </c>
      <c r="E18" s="55"/>
      <c r="F18" s="16">
        <v>-6</v>
      </c>
      <c r="G18" s="56">
        <v>-5</v>
      </c>
      <c r="H18" s="16">
        <v>-8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19</v>
      </c>
      <c r="Q18" s="78">
        <f t="shared" si="0"/>
        <v>33</v>
      </c>
      <c r="R18" s="79">
        <f t="shared" si="1"/>
        <v>-14</v>
      </c>
      <c r="U18" s="71">
        <f t="shared" si="2"/>
        <v>6</v>
      </c>
      <c r="V18" s="72">
        <f t="shared" si="3"/>
        <v>11</v>
      </c>
      <c r="W18" s="71">
        <f t="shared" si="4"/>
        <v>5</v>
      </c>
      <c r="X18" s="72">
        <f t="shared" si="5"/>
        <v>11</v>
      </c>
      <c r="Y18" s="71">
        <f t="shared" si="6"/>
        <v>8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Timo Terho</v>
      </c>
      <c r="D19" s="50" t="str">
        <f>IF(G7&gt;"",G7,"")</f>
        <v>Timo Tamminen</v>
      </c>
      <c r="E19" s="55"/>
      <c r="F19" s="16">
        <v>-7</v>
      </c>
      <c r="G19" s="56">
        <v>-6</v>
      </c>
      <c r="H19" s="16">
        <v>-4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5"/>
        <v>1</v>
      </c>
      <c r="O19" s="32"/>
      <c r="P19" s="77">
        <f t="shared" si="0"/>
        <v>17</v>
      </c>
      <c r="Q19" s="78">
        <f t="shared" si="0"/>
        <v>33</v>
      </c>
      <c r="R19" s="79">
        <f t="shared" si="1"/>
        <v>-16</v>
      </c>
      <c r="U19" s="71">
        <f t="shared" si="2"/>
        <v>7</v>
      </c>
      <c r="V19" s="72">
        <f t="shared" si="3"/>
        <v>11</v>
      </c>
      <c r="W19" s="71">
        <f t="shared" si="4"/>
        <v>6</v>
      </c>
      <c r="X19" s="72">
        <f t="shared" si="5"/>
        <v>11</v>
      </c>
      <c r="Y19" s="71">
        <f t="shared" si="6"/>
        <v>4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5"/>
      </c>
      <c r="O20" s="32"/>
      <c r="P20" s="77">
        <f aca="true" t="shared" si="16" ref="P20:Q23">+U20+W20+Y20+AA20+AC20</f>
        <v>0</v>
      </c>
      <c r="Q20" s="78">
        <f t="shared" si="16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Henri Arjamaa</v>
      </c>
      <c r="D21" s="50" t="str">
        <f>IF(G8&gt;"",G8,"")</f>
        <v>Toni Soine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5"/>
      </c>
      <c r="O21" s="32"/>
      <c r="P21" s="77">
        <f t="shared" si="16"/>
        <v>0</v>
      </c>
      <c r="Q21" s="78">
        <f t="shared" si="16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Timo Terho</v>
      </c>
      <c r="D22" s="50" t="str">
        <f>IF(G6&gt;"",G6,"")</f>
        <v>Samuli Soine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Simo Kuutti</v>
      </c>
      <c r="D23" s="50" t="str">
        <f>IF(G7&gt;"",G7,"")</f>
        <v>Timo Tamminen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4</v>
      </c>
      <c r="L24" s="61">
        <f>IF(ISBLANK(G6),"",SUM(L14:L23))</f>
        <v>18</v>
      </c>
      <c r="M24" s="66">
        <f>IF(ISBLANK(F14),"",SUM(M14:M23))</f>
        <v>0</v>
      </c>
      <c r="N24" s="67">
        <f>IF(ISBLANK(F14),"",SUM(N14:N23))</f>
        <v>6</v>
      </c>
      <c r="O24" s="32"/>
      <c r="P24" s="80">
        <f>SUM(P14:P23)</f>
        <v>154</v>
      </c>
      <c r="Q24" s="78">
        <f>SUM(Q14:Q23)</f>
        <v>230</v>
      </c>
      <c r="R24" s="79">
        <f>SUM(R14:R23)</f>
        <v>-76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PT Espoo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ncg</cp:lastModifiedBy>
  <cp:lastPrinted>2009-01-13T13:23:00Z</cp:lastPrinted>
  <dcterms:created xsi:type="dcterms:W3CDTF">1999-06-03T09:45:09Z</dcterms:created>
  <dcterms:modified xsi:type="dcterms:W3CDTF">2009-09-30T17:17:26Z</dcterms:modified>
  <cp:category/>
  <cp:version/>
  <cp:contentType/>
  <cp:contentStatus/>
</cp:coreProperties>
</file>